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<sst xmlns="http://schemas.openxmlformats.org/spreadsheetml/2006/main" count="261" uniqueCount="167">
  <si>
    <t>GIMNAZIJA VLADIMIRA NAZORA</t>
  </si>
  <si>
    <t>Perivoj V.Nazora 3/2</t>
  </si>
  <si>
    <t>NAJAM DVORANE ZA TZK</t>
  </si>
  <si>
    <t>PREGLED KOTLOVNICE</t>
  </si>
  <si>
    <t>ČISTOĆA</t>
  </si>
  <si>
    <t>OSTALE KOMUNALNE USLUGE</t>
  </si>
  <si>
    <t>Zakupnine i najamnine</t>
  </si>
  <si>
    <t>DIMNJAČARSKE USLUGE</t>
  </si>
  <si>
    <t>OSTALE USLUGE TEK.I INV.ODRŽAVANJA</t>
  </si>
  <si>
    <t>OSTALE RAČUNALNE USLUGE</t>
  </si>
  <si>
    <t>ISPITIVANJE VATROGASNIH APARATA</t>
  </si>
  <si>
    <t>ZADAR</t>
  </si>
  <si>
    <t>ODRŽAVANJE i POPRAVLJANJE RAČUNALNE OPREME</t>
  </si>
  <si>
    <t>ODRŽAVANJE I POPRAVLJANJE FOTOKOPIRNOG APARATA</t>
  </si>
  <si>
    <t>HTV PRETPLATA</t>
  </si>
  <si>
    <t>USLUGE OSIGURANJA OD ŠTETA I GUBITAKA</t>
  </si>
  <si>
    <t>USLUGA  DEZINFEKCIJE I UNIŠTAVANJA ŠTETOČINA</t>
  </si>
  <si>
    <t>2.</t>
  </si>
  <si>
    <t>4.</t>
  </si>
  <si>
    <t>Predmet nabave</t>
  </si>
  <si>
    <t>1.</t>
  </si>
  <si>
    <t>5.</t>
  </si>
  <si>
    <t>lož ulje</t>
  </si>
  <si>
    <t>materijal i dijelovi za održavanje opreme</t>
  </si>
  <si>
    <t>6.</t>
  </si>
  <si>
    <t>7.</t>
  </si>
  <si>
    <t>Usluge telefona, pošte i prijevoza</t>
  </si>
  <si>
    <t>usluge telefona, telefaksa, interneta</t>
  </si>
  <si>
    <t>poštanske usluge</t>
  </si>
  <si>
    <t>prijevoz učenika</t>
  </si>
  <si>
    <t>ŠKOLSKE PLOČE, INTERAKTIVNE</t>
  </si>
  <si>
    <t>ODRŽAVANJE PROGRAMA RIZNICE</t>
  </si>
  <si>
    <t>materijali i dijelovi za tekuće i investicijsko održavanje zgrade</t>
  </si>
  <si>
    <t>red.br.</t>
  </si>
  <si>
    <t>Reprezentacija</t>
  </si>
  <si>
    <t>RAZVOJ SOFTWERA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</si>
  <si>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</si>
  <si>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</si>
  <si>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</si>
  <si>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</si>
  <si>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</si>
  <si>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</si>
  <si>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</si>
  <si>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</si>
  <si>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</si>
  <si>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</si>
  <si>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</si>
  <si>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18</t>
  </si>
  <si>
    <t>19</t>
  </si>
  <si>
    <t>20</t>
  </si>
  <si>
    <t>1</t>
  </si>
  <si>
    <t>OSTALI MATERIJALNI RASHODI</t>
  </si>
  <si>
    <t>MATERIJAL I  SREDSTVA ZA ČIŠĆENJE</t>
  </si>
  <si>
    <t>OBUKA DJELATNIKA ZA RAD NA SIGURAN NAČIN</t>
  </si>
  <si>
    <t>SERVIS KLIMA</t>
  </si>
  <si>
    <t>PROJEKTOR ZA NASTAVU</t>
  </si>
  <si>
    <t>Oprema za održavanje i zaštitu</t>
  </si>
  <si>
    <t>21</t>
  </si>
  <si>
    <t xml:space="preserve">PREGLED PANIK RASVJETE, IPR TIPKALA,UNUTARNJE HIDRANTSKE MREŽE </t>
  </si>
  <si>
    <t>RADNA OBUĆA ZA TEHNIČKO OSOBLJE</t>
  </si>
  <si>
    <t>RADNA ODJEĆA I OBUĆA ZA PROF.TZK</t>
  </si>
  <si>
    <t>TONERI</t>
  </si>
  <si>
    <t>papir fotokopirni</t>
  </si>
  <si>
    <t>ODRŽAVANJE PROGRAMA LABIS</t>
  </si>
  <si>
    <t>MATERIJAL ZA HIGIJENSKE POTREBE (toaletni papir, ubrusi, sapuni)</t>
  </si>
  <si>
    <t>Sistematski pregledi</t>
  </si>
  <si>
    <t>SERVIS I ODRŽAVANJE DIZALA</t>
  </si>
  <si>
    <t>električna energija</t>
  </si>
  <si>
    <t>MONTAŽA I SEVIS PROJEKTORA</t>
  </si>
  <si>
    <t>PODUKA PLESA - MATURANTI</t>
  </si>
  <si>
    <t>Uredski materijal i ostali materijalni rashodi</t>
  </si>
  <si>
    <t>Materijal i sirovine</t>
  </si>
  <si>
    <t>Energija</t>
  </si>
  <si>
    <t>Materijali i dijelovi za tekuće i investicijsko održavanje</t>
  </si>
  <si>
    <t>Sitni inventar(oprema za obrazovne namjene)</t>
  </si>
  <si>
    <t>Radna odjeća i obuća</t>
  </si>
  <si>
    <t>Usluge tekućeg i investicijskog održavanja</t>
  </si>
  <si>
    <t>Usluge promidžbe i informiranja</t>
  </si>
  <si>
    <t>Komunalne usluge</t>
  </si>
  <si>
    <t>Zdravstvene usluge/zdravstveni pregled djelatnika/</t>
  </si>
  <si>
    <t>Pravne,računov.,reviz.i pos.usluge i srodne usluge/intelektualne usluge/</t>
  </si>
  <si>
    <t>Računalne  i srodne usluge</t>
  </si>
  <si>
    <t>Ostale usluge</t>
  </si>
  <si>
    <t>Premije osiguranja</t>
  </si>
  <si>
    <t>Ostali nespomenuti rashodi poslovanja</t>
  </si>
  <si>
    <t>Uredska oprema i namještaj</t>
  </si>
  <si>
    <t>Knjige za knjižnicu</t>
  </si>
  <si>
    <t>Procjenjena vrijednost-plan bez PDV-a</t>
  </si>
  <si>
    <t>Procjenjena vrijednost-plan sa PDV-om</t>
  </si>
  <si>
    <t>LIST "SPUŽVA"</t>
  </si>
  <si>
    <t>TISAK KALENDARA</t>
  </si>
  <si>
    <t>sitni inventar(oprema za obrazovne namjene) sjedalice, kasetofoni</t>
  </si>
  <si>
    <t>FOTOKOPIRNI APARAT</t>
  </si>
  <si>
    <t>PRINTER</t>
  </si>
  <si>
    <t>RAČUNALNA OPREMA</t>
  </si>
  <si>
    <t>TISAK PLAKATA</t>
  </si>
  <si>
    <t>POZIVNICE ZA MATURU</t>
  </si>
  <si>
    <t>Predsjednica školskog odbora:</t>
  </si>
  <si>
    <t>Suzana Matković, prof.</t>
  </si>
  <si>
    <t>OPSKRBA VODOM</t>
  </si>
  <si>
    <t>NAJAM AUTOBUSA</t>
  </si>
  <si>
    <t>ODRŽAVANJE PROGRAMA ZA RASPORED</t>
  </si>
  <si>
    <t>ESET-OBNOVA LICENCE</t>
  </si>
  <si>
    <t>IZRADA RASPOREDA</t>
  </si>
  <si>
    <t>OBUKA ZA RAD S INTERAKTIVNOM PLOČOM</t>
  </si>
  <si>
    <t>UREĐENJE ŠKOLSKOG PROSTORA</t>
  </si>
  <si>
    <t>PRANJE ZAVJESA, STOLNJAKA</t>
  </si>
  <si>
    <t>USLUGE ZAŠTITE NA RADU, ATESTI</t>
  </si>
  <si>
    <t>INSTALACIJA PROGRAMA I  ODRŽAVANJE PROJEKTORA</t>
  </si>
  <si>
    <t>IZMJEŠTAJ PROJEKTORA, PLOČA</t>
  </si>
  <si>
    <t>Program Interliber</t>
  </si>
  <si>
    <t>Ulaznice,predstave,natjecanja učenika i sl.</t>
  </si>
  <si>
    <t>Programi javnih potreba,debatni kamp</t>
  </si>
  <si>
    <t>Rashodi protokola(vijenci,cvijeće, lampioni i sl.)</t>
  </si>
  <si>
    <t>Okviri ,slike, ključevi</t>
  </si>
  <si>
    <t>VIDEO KAMERA visoke rezolucije</t>
  </si>
  <si>
    <t>22</t>
  </si>
  <si>
    <t>Dodatna ulaganja na nefinancijskoj imovini</t>
  </si>
  <si>
    <t xml:space="preserve">Postavljanje parketa, brušenje i lakiranje </t>
  </si>
  <si>
    <t>Bojanje hodnika</t>
  </si>
  <si>
    <t>KLIMA UREĐAJ</t>
  </si>
  <si>
    <t>PROGRAM ZAŠTITE OSOBNIH PODATAKA</t>
  </si>
  <si>
    <t>TISAK,OBLIKOVANJE,KOPIRANJE</t>
  </si>
  <si>
    <t>JAVNOBILJEŽNIČKE USLUGE,VATROGASNE USLUGE, OSTALE INTELEKTUALNEI OSOBNE USLUGE</t>
  </si>
  <si>
    <t>Predmet podijeljen na grupe</t>
  </si>
  <si>
    <t>Vrsta postupka</t>
  </si>
  <si>
    <t>Sklapa se ugovor/okvirn sporazum/narudžbenica</t>
  </si>
  <si>
    <t>Planirani početak postupka</t>
  </si>
  <si>
    <t>Planirano trajanje ugovora</t>
  </si>
  <si>
    <t>Evidencijski broj nabave</t>
  </si>
  <si>
    <t>Postupak jednostavne nabave</t>
  </si>
  <si>
    <t>ugovor</t>
  </si>
  <si>
    <t>narudžbenica</t>
  </si>
  <si>
    <t>osnovni materijal za nastavu markeri,</t>
  </si>
  <si>
    <t>Literatura,publikacije,časopisi,glasila,tiskane knjige,priručnici,udžbenici,školski kalendari</t>
  </si>
  <si>
    <t>Pedagoška dokumentacija/ e-dnevnici,matične knjige,svjedodžbe i sl.</t>
  </si>
  <si>
    <t xml:space="preserve">Ostali materijal za nastavu (brisači, </t>
  </si>
  <si>
    <t>UREDSKI MATERIJAL (registratori,teke, olovke, fascikle,kovertefolije,lampioni,špag</t>
  </si>
  <si>
    <t>01.01.2020.</t>
  </si>
  <si>
    <t>31.12.2020.</t>
  </si>
  <si>
    <t xml:space="preserve">                                                                    Plan  nabave za 2020. godinu</t>
  </si>
  <si>
    <t>OSTALE NAJAMNINE I ZAKUPNINE</t>
  </si>
  <si>
    <t>NADZOR NAD ZAŠTITOM OD POŽARA</t>
  </si>
  <si>
    <t xml:space="preserve">ORMARI </t>
  </si>
  <si>
    <t>Postavljanje zaštite na stubištu</t>
  </si>
  <si>
    <t>04/2020 JED.N.</t>
  </si>
  <si>
    <t>03/2020 JED.N.</t>
  </si>
  <si>
    <t>06/2020 JED.N.</t>
  </si>
  <si>
    <t>05/2020 JED.N</t>
  </si>
  <si>
    <t>02/2020 JED.N.</t>
  </si>
  <si>
    <t>1 god.</t>
  </si>
  <si>
    <t>veljača 2020.</t>
  </si>
  <si>
    <t>01/2020- JED.N.</t>
  </si>
  <si>
    <t xml:space="preserve">veljača </t>
  </si>
  <si>
    <t>ožujak</t>
  </si>
  <si>
    <t>VN-2-19</t>
  </si>
  <si>
    <t>zajednička nabava el.energije za potrebe Zadarske županije i pojedinačnih korisnika</t>
  </si>
  <si>
    <t>okvirni sporazum</t>
  </si>
  <si>
    <t>4 godine</t>
  </si>
  <si>
    <t>2019.</t>
  </si>
  <si>
    <t>zajednička nabava lož ulja  za potrebe Zadarske županije i pojedinačnih korisnika</t>
  </si>
  <si>
    <t>veljača</t>
  </si>
  <si>
    <t>kolovoz 2020.</t>
  </si>
  <si>
    <t>srpanj 2020.</t>
  </si>
  <si>
    <t>07/2020 JED.N.</t>
  </si>
  <si>
    <t>Rade Šimičević,prof.</t>
  </si>
  <si>
    <t>Zadar, 17.veljače 2020.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</si>
</sst>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wrapText="1"/>
    </xf>
    <xf numFmtId="17" fontId="7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List1!$B$217:$E$224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98</xdr:row>
      <xdr:rowOff>0</xdr:rowOff>
    </xdr:from>
    <xdr:to>
      <xdr:col>1</xdr:col>
      <xdr:colOff>1581150</xdr:colOff>
      <xdr:row>98</xdr:row>
      <xdr:rowOff>0</xdr:rowOff>
    </xdr:to>
    <xdr:graphicFrame>
      <xdr:nvGraphicFramePr>
        <xdr:cNvPr id="1" name="Chart 2"/>
        <xdr:cNvGraphicFramePr/>
      </xdr:nvGraphicFramePr>
      <xdr:xfrm>
        <a:off x="1847850" y="2179320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Layout" workbookViewId="0" topLeftCell="A117">
      <selection activeCell="B142" sqref="B142"/>
    </sheetView>
  </sheetViews>
  <sheetFormatPr defaultColWidth="9.140625" defaultRowHeight="12.75"/>
  <cols>
    <col min="1" max="1" width="5.28125" style="6" customWidth="1"/>
    <col min="2" max="2" width="29.421875" style="38" customWidth="1"/>
    <col min="3" max="3" width="10.28125" style="38" customWidth="1"/>
    <col min="4" max="4" width="11.8515625" style="16" customWidth="1"/>
    <col min="5" max="5" width="9.421875" style="9" customWidth="1"/>
    <col min="7" max="7" width="20.421875" style="0" customWidth="1"/>
    <col min="8" max="8" width="12.140625" style="0" customWidth="1"/>
    <col min="9" max="9" width="10.8515625" style="0" customWidth="1"/>
    <col min="10" max="10" width="11.7109375" style="0" customWidth="1"/>
  </cols>
  <sheetData>
    <row r="1" spans="2:3" ht="24">
      <c r="B1" s="37" t="s">
        <v>0</v>
      </c>
      <c r="C1" s="37"/>
    </row>
    <row r="2" ht="12.75">
      <c r="B2" s="38" t="s">
        <v>1</v>
      </c>
    </row>
    <row r="3" ht="12.75">
      <c r="B3" s="38" t="s">
        <v>11</v>
      </c>
    </row>
    <row r="4" ht="12.75"/>
    <row r="5" spans="1:5" ht="12.75">
      <c r="A5" s="7"/>
      <c r="B5" s="52" t="s">
        <v>140</v>
      </c>
      <c r="C5" s="52"/>
      <c r="D5" s="49"/>
      <c r="E5" s="49"/>
    </row>
    <row r="6" spans="1:5" ht="12.75">
      <c r="A6" s="7"/>
      <c r="B6" s="50"/>
      <c r="C6" s="50"/>
      <c r="D6" s="51"/>
      <c r="E6" s="51"/>
    </row>
    <row r="7" ht="12.75"/>
    <row r="8" spans="1:10" s="11" customFormat="1" ht="56.25">
      <c r="A8" s="27" t="s">
        <v>33</v>
      </c>
      <c r="B8" s="39" t="s">
        <v>19</v>
      </c>
      <c r="C8" s="57" t="s">
        <v>129</v>
      </c>
      <c r="D8" s="28" t="s">
        <v>87</v>
      </c>
      <c r="E8" s="28" t="s">
        <v>88</v>
      </c>
      <c r="F8" s="28" t="s">
        <v>124</v>
      </c>
      <c r="G8" s="28" t="s">
        <v>125</v>
      </c>
      <c r="H8" s="28" t="s">
        <v>126</v>
      </c>
      <c r="I8" s="28" t="s">
        <v>127</v>
      </c>
      <c r="J8" s="56" t="s">
        <v>128</v>
      </c>
    </row>
    <row r="9" spans="1:10" s="11" customFormat="1" ht="12.75">
      <c r="A9" s="27" t="s">
        <v>50</v>
      </c>
      <c r="B9" s="39">
        <v>2</v>
      </c>
      <c r="C9" s="57">
        <v>3</v>
      </c>
      <c r="D9" s="17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4">
      <c r="A10" s="13" t="s">
        <v>20</v>
      </c>
      <c r="B10" s="53" t="s">
        <v>70</v>
      </c>
      <c r="C10" s="53"/>
      <c r="D10" s="54">
        <f aca="true" t="shared" si="0" ref="D10:D15">E10/1.25</f>
        <v>45168.8</v>
      </c>
      <c r="E10" s="54">
        <f>SUM(E11:E15)</f>
        <v>56461</v>
      </c>
      <c r="F10" s="54"/>
      <c r="G10" s="58"/>
      <c r="H10" s="54"/>
      <c r="I10" s="58"/>
      <c r="J10" s="60"/>
    </row>
    <row r="11" spans="1:10" ht="33.75">
      <c r="A11" s="13"/>
      <c r="B11" s="15" t="s">
        <v>137</v>
      </c>
      <c r="C11" s="15"/>
      <c r="D11" s="36">
        <f t="shared" si="0"/>
        <v>8203.503999999999</v>
      </c>
      <c r="E11" s="33">
        <v>10254.38</v>
      </c>
      <c r="F11" s="33"/>
      <c r="G11" s="59"/>
      <c r="H11" s="60" t="s">
        <v>132</v>
      </c>
      <c r="I11" s="33"/>
      <c r="J11" s="55"/>
    </row>
    <row r="12" spans="1:10" ht="12.75">
      <c r="A12" s="13"/>
      <c r="B12" s="15" t="s">
        <v>52</v>
      </c>
      <c r="C12" s="15"/>
      <c r="D12" s="36">
        <f t="shared" si="0"/>
        <v>8800</v>
      </c>
      <c r="E12" s="33">
        <v>11000</v>
      </c>
      <c r="F12" s="55"/>
      <c r="G12" s="60"/>
      <c r="H12" s="60" t="s">
        <v>132</v>
      </c>
      <c r="I12" s="55"/>
      <c r="J12" s="55"/>
    </row>
    <row r="13" spans="1:10" ht="22.5">
      <c r="A13" s="13"/>
      <c r="B13" s="32" t="s">
        <v>64</v>
      </c>
      <c r="C13" s="32"/>
      <c r="D13" s="36">
        <f t="shared" si="0"/>
        <v>9375.2</v>
      </c>
      <c r="E13" s="33">
        <v>11719</v>
      </c>
      <c r="F13" s="55"/>
      <c r="G13" s="55"/>
      <c r="H13" s="60" t="s">
        <v>132</v>
      </c>
      <c r="I13" s="55"/>
      <c r="J13" s="55"/>
    </row>
    <row r="14" spans="1:10" ht="17.25" customHeight="1">
      <c r="A14" s="13"/>
      <c r="B14" s="15" t="s">
        <v>51</v>
      </c>
      <c r="C14" s="15"/>
      <c r="D14" s="36">
        <f t="shared" si="0"/>
        <v>5560</v>
      </c>
      <c r="E14" s="33">
        <v>6950</v>
      </c>
      <c r="F14" s="55"/>
      <c r="G14" s="55"/>
      <c r="H14" s="60" t="s">
        <v>132</v>
      </c>
      <c r="I14" s="55"/>
      <c r="J14" s="55"/>
    </row>
    <row r="15" spans="1:10" ht="33" customHeight="1">
      <c r="A15" s="13"/>
      <c r="B15" s="15" t="s">
        <v>134</v>
      </c>
      <c r="C15" s="62"/>
      <c r="D15" s="36">
        <f t="shared" si="0"/>
        <v>13230.096</v>
      </c>
      <c r="E15" s="33">
        <v>16537.62</v>
      </c>
      <c r="F15" s="55"/>
      <c r="G15" s="55"/>
      <c r="H15" s="60" t="s">
        <v>132</v>
      </c>
      <c r="I15" s="55"/>
      <c r="J15" s="55"/>
    </row>
    <row r="16" spans="1:10" ht="12.75">
      <c r="A16" s="13"/>
      <c r="B16" s="1"/>
      <c r="C16" s="63"/>
      <c r="D16" s="18"/>
      <c r="E16" s="31"/>
      <c r="F16" s="55"/>
      <c r="G16" s="55"/>
      <c r="H16" s="60" t="s">
        <v>132</v>
      </c>
      <c r="I16" s="55"/>
      <c r="J16" s="55"/>
    </row>
    <row r="17" spans="1:10" ht="12.75">
      <c r="A17" s="13" t="s">
        <v>17</v>
      </c>
      <c r="B17" s="2" t="s">
        <v>71</v>
      </c>
      <c r="C17" s="64"/>
      <c r="D17" s="18">
        <f aca="true" t="shared" si="1" ref="D17:D22">E17/1.25</f>
        <v>57872</v>
      </c>
      <c r="E17" s="18">
        <f>SUM(E18:E22)</f>
        <v>72340</v>
      </c>
      <c r="F17" s="55"/>
      <c r="G17" s="58"/>
      <c r="H17" s="60" t="s">
        <v>132</v>
      </c>
      <c r="I17" s="58"/>
      <c r="J17" s="60"/>
    </row>
    <row r="18" spans="1:10" ht="12.75">
      <c r="A18" s="13"/>
      <c r="B18" s="15" t="s">
        <v>133</v>
      </c>
      <c r="C18" s="62"/>
      <c r="D18" s="23">
        <f t="shared" si="1"/>
        <v>9232</v>
      </c>
      <c r="E18" s="33">
        <v>11540</v>
      </c>
      <c r="F18" s="55"/>
      <c r="G18" s="59"/>
      <c r="H18" s="60" t="s">
        <v>132</v>
      </c>
      <c r="I18" s="55"/>
      <c r="J18" s="55"/>
    </row>
    <row r="19" spans="1:10" ht="12.75">
      <c r="A19" s="13"/>
      <c r="B19" s="15" t="s">
        <v>136</v>
      </c>
      <c r="C19" s="62"/>
      <c r="D19" s="23">
        <f t="shared" si="1"/>
        <v>8800</v>
      </c>
      <c r="E19" s="33">
        <v>11000</v>
      </c>
      <c r="F19" s="55"/>
      <c r="G19" s="59"/>
      <c r="H19" s="60" t="s">
        <v>132</v>
      </c>
      <c r="I19" s="55"/>
      <c r="J19" s="55"/>
    </row>
    <row r="20" spans="1:10" ht="12.75">
      <c r="A20" s="13"/>
      <c r="B20" s="15" t="s">
        <v>62</v>
      </c>
      <c r="C20" s="15"/>
      <c r="D20" s="23">
        <f t="shared" si="1"/>
        <v>8800</v>
      </c>
      <c r="E20" s="33">
        <v>11000</v>
      </c>
      <c r="F20" s="55"/>
      <c r="G20" s="60"/>
      <c r="H20" s="60" t="s">
        <v>132</v>
      </c>
      <c r="I20" s="55"/>
      <c r="J20" s="55"/>
    </row>
    <row r="21" spans="1:10" ht="22.5">
      <c r="A21" s="13"/>
      <c r="B21" s="32" t="s">
        <v>61</v>
      </c>
      <c r="C21" s="32" t="s">
        <v>149</v>
      </c>
      <c r="D21" s="23">
        <f t="shared" si="1"/>
        <v>23200</v>
      </c>
      <c r="E21" s="33">
        <v>29000</v>
      </c>
      <c r="F21" s="55">
        <v>30125120</v>
      </c>
      <c r="G21" s="58" t="s">
        <v>130</v>
      </c>
      <c r="H21" s="60" t="s">
        <v>132</v>
      </c>
      <c r="I21" s="61" t="s">
        <v>151</v>
      </c>
      <c r="J21" s="61" t="s">
        <v>150</v>
      </c>
    </row>
    <row r="22" spans="1:10" ht="22.5">
      <c r="A22" s="13"/>
      <c r="B22" s="15" t="s">
        <v>135</v>
      </c>
      <c r="C22" s="15"/>
      <c r="D22" s="23">
        <f t="shared" si="1"/>
        <v>7840</v>
      </c>
      <c r="E22" s="33">
        <v>9800</v>
      </c>
      <c r="F22" s="55"/>
      <c r="G22" s="58"/>
      <c r="H22" s="60" t="s">
        <v>132</v>
      </c>
      <c r="I22" s="55"/>
      <c r="J22" s="55"/>
    </row>
    <row r="23" spans="1:10" ht="12.75">
      <c r="A23" s="13"/>
      <c r="B23" s="1"/>
      <c r="C23" s="1"/>
      <c r="D23" s="18"/>
      <c r="E23" s="31"/>
      <c r="F23" s="55"/>
      <c r="G23" s="55"/>
      <c r="H23" s="60" t="s">
        <v>132</v>
      </c>
      <c r="I23" s="55"/>
      <c r="J23" s="55"/>
    </row>
    <row r="24" spans="1:10" ht="12.75">
      <c r="A24" s="13">
        <v>3</v>
      </c>
      <c r="B24" s="2" t="s">
        <v>72</v>
      </c>
      <c r="C24" s="2"/>
      <c r="D24" s="18">
        <f>E24/1.25</f>
        <v>91481.6</v>
      </c>
      <c r="E24" s="31">
        <f>SUM(E25:E26)</f>
        <v>114352</v>
      </c>
      <c r="F24" s="55"/>
      <c r="G24" s="58"/>
      <c r="H24" s="54" t="s">
        <v>131</v>
      </c>
      <c r="I24" s="58" t="s">
        <v>138</v>
      </c>
      <c r="J24" s="60" t="s">
        <v>139</v>
      </c>
    </row>
    <row r="25" spans="1:10" ht="45">
      <c r="A25" s="13"/>
      <c r="B25" s="15" t="s">
        <v>67</v>
      </c>
      <c r="C25" s="32" t="s">
        <v>155</v>
      </c>
      <c r="D25" s="23">
        <f>E25/1.25</f>
        <v>41656.8</v>
      </c>
      <c r="E25" s="33">
        <v>52071</v>
      </c>
      <c r="F25" s="55">
        <v>9310000</v>
      </c>
      <c r="G25" s="68" t="s">
        <v>156</v>
      </c>
      <c r="H25" s="69" t="s">
        <v>157</v>
      </c>
      <c r="I25" s="61" t="s">
        <v>159</v>
      </c>
      <c r="J25" s="61" t="s">
        <v>158</v>
      </c>
    </row>
    <row r="26" spans="1:10" ht="45">
      <c r="A26" s="13"/>
      <c r="B26" s="15" t="s">
        <v>22</v>
      </c>
      <c r="C26" s="15"/>
      <c r="D26" s="23">
        <f>E26/1.25</f>
        <v>49824.8</v>
      </c>
      <c r="E26" s="33">
        <v>62281</v>
      </c>
      <c r="F26" s="55"/>
      <c r="G26" s="68" t="s">
        <v>160</v>
      </c>
      <c r="H26" s="60" t="s">
        <v>157</v>
      </c>
      <c r="I26" s="55"/>
      <c r="J26" s="55"/>
    </row>
    <row r="27" spans="1:10" ht="12.75">
      <c r="A27" s="13"/>
      <c r="B27" s="40"/>
      <c r="C27" s="40"/>
      <c r="D27" s="19"/>
      <c r="E27" s="31"/>
      <c r="F27" s="55"/>
      <c r="G27" s="55"/>
      <c r="H27" s="55"/>
      <c r="I27" s="55"/>
      <c r="J27" s="55"/>
    </row>
    <row r="28" spans="1:10" ht="24">
      <c r="A28" s="13" t="s">
        <v>18</v>
      </c>
      <c r="B28" s="2" t="s">
        <v>73</v>
      </c>
      <c r="C28" s="2"/>
      <c r="D28" s="18">
        <f>SUM(E28/1.25)</f>
        <v>12000</v>
      </c>
      <c r="E28" s="31">
        <f>SUM(E29:E30)</f>
        <v>15000</v>
      </c>
      <c r="F28" s="55"/>
      <c r="G28" s="58"/>
      <c r="H28" s="60"/>
      <c r="I28" s="58"/>
      <c r="J28" s="60"/>
    </row>
    <row r="29" spans="1:10" ht="22.5">
      <c r="A29" s="13"/>
      <c r="B29" s="15" t="s">
        <v>32</v>
      </c>
      <c r="C29" s="15"/>
      <c r="D29" s="23">
        <f>SUM(E29/1.25)</f>
        <v>6000</v>
      </c>
      <c r="E29" s="33">
        <v>7500</v>
      </c>
      <c r="F29" s="55"/>
      <c r="G29" s="59"/>
      <c r="H29" s="60" t="s">
        <v>132</v>
      </c>
      <c r="I29" s="55"/>
      <c r="J29" s="55"/>
    </row>
    <row r="30" spans="1:10" ht="12.75">
      <c r="A30" s="13"/>
      <c r="B30" s="15" t="s">
        <v>23</v>
      </c>
      <c r="C30" s="15"/>
      <c r="D30" s="23">
        <f>SUM(E30/1.25)</f>
        <v>6000</v>
      </c>
      <c r="E30" s="33">
        <v>7500</v>
      </c>
      <c r="F30" s="55"/>
      <c r="G30" s="60"/>
      <c r="H30" s="60" t="s">
        <v>132</v>
      </c>
      <c r="I30" s="55"/>
      <c r="J30" s="55"/>
    </row>
    <row r="31" spans="1:10" ht="12.75">
      <c r="A31" s="13"/>
      <c r="B31" s="2"/>
      <c r="C31" s="2"/>
      <c r="D31" s="18"/>
      <c r="E31" s="31"/>
      <c r="F31" s="55"/>
      <c r="G31" s="55"/>
      <c r="H31" s="55"/>
      <c r="I31" s="55"/>
      <c r="J31" s="55"/>
    </row>
    <row r="32" spans="1:10" ht="24">
      <c r="A32" s="13" t="s">
        <v>21</v>
      </c>
      <c r="B32" s="2" t="s">
        <v>74</v>
      </c>
      <c r="C32" s="2"/>
      <c r="D32" s="3">
        <f>E32/1.25</f>
        <v>8584</v>
      </c>
      <c r="E32" s="31">
        <f>SUM(E33:E33)</f>
        <v>10730</v>
      </c>
      <c r="F32" s="55"/>
      <c r="G32" s="58"/>
      <c r="H32" s="54"/>
      <c r="I32" s="58"/>
      <c r="J32" s="60"/>
    </row>
    <row r="33" spans="1:10" ht="22.5">
      <c r="A33" s="13"/>
      <c r="B33" s="15" t="s">
        <v>91</v>
      </c>
      <c r="C33" s="15"/>
      <c r="D33" s="34">
        <f>E33/1.25</f>
        <v>8584</v>
      </c>
      <c r="E33" s="33">
        <v>10730</v>
      </c>
      <c r="F33" s="55"/>
      <c r="G33" s="59"/>
      <c r="H33" s="60" t="s">
        <v>132</v>
      </c>
      <c r="I33" s="55"/>
      <c r="J33" s="55"/>
    </row>
    <row r="34" spans="1:10" ht="12.75">
      <c r="A34" s="13"/>
      <c r="B34" s="15"/>
      <c r="C34" s="15"/>
      <c r="D34" s="3"/>
      <c r="E34" s="31"/>
      <c r="F34" s="55"/>
      <c r="G34" s="60"/>
      <c r="H34" s="55"/>
      <c r="I34" s="55"/>
      <c r="J34" s="55"/>
    </row>
    <row r="35" spans="1:10" ht="12.75">
      <c r="A35" s="13" t="s">
        <v>24</v>
      </c>
      <c r="B35" s="2" t="s">
        <v>75</v>
      </c>
      <c r="C35" s="2"/>
      <c r="D35" s="18">
        <f>E35/1.25</f>
        <v>3024</v>
      </c>
      <c r="E35" s="31">
        <f>SUM(E36:E37)</f>
        <v>3780</v>
      </c>
      <c r="F35" s="55"/>
      <c r="G35" s="58"/>
      <c r="H35" s="54"/>
      <c r="I35" s="58"/>
      <c r="J35" s="60"/>
    </row>
    <row r="36" spans="1:10" ht="24">
      <c r="A36" s="13"/>
      <c r="B36" s="29" t="s">
        <v>60</v>
      </c>
      <c r="C36" s="29"/>
      <c r="D36" s="22">
        <f>E36/1.25</f>
        <v>1600</v>
      </c>
      <c r="E36" s="33">
        <v>2000</v>
      </c>
      <c r="F36" s="55"/>
      <c r="G36" s="59"/>
      <c r="H36" s="60" t="s">
        <v>132</v>
      </c>
      <c r="I36" s="55"/>
      <c r="J36" s="55"/>
    </row>
    <row r="37" spans="1:10" ht="24">
      <c r="A37" s="13"/>
      <c r="B37" s="29" t="s">
        <v>59</v>
      </c>
      <c r="C37" s="29"/>
      <c r="D37" s="22">
        <f>E37/1.25</f>
        <v>1424</v>
      </c>
      <c r="E37" s="33">
        <v>1780</v>
      </c>
      <c r="F37" s="55"/>
      <c r="G37" s="60"/>
      <c r="H37" s="60" t="s">
        <v>132</v>
      </c>
      <c r="I37" s="55"/>
      <c r="J37" s="55"/>
    </row>
    <row r="38" spans="1:10" ht="12.75">
      <c r="A38" s="13"/>
      <c r="B38" s="29"/>
      <c r="C38" s="29"/>
      <c r="D38" s="34"/>
      <c r="E38" s="33"/>
      <c r="F38" s="55"/>
      <c r="G38" s="55"/>
      <c r="H38" s="55"/>
      <c r="I38" s="55"/>
      <c r="J38" s="55"/>
    </row>
    <row r="39" spans="1:10" ht="12.75">
      <c r="A39" s="13" t="s">
        <v>25</v>
      </c>
      <c r="B39" s="2" t="s">
        <v>26</v>
      </c>
      <c r="C39" s="2"/>
      <c r="D39" s="3">
        <f>E39/1.25</f>
        <v>20909.6</v>
      </c>
      <c r="E39" s="3">
        <f>SUM(E40:E42)</f>
        <v>26137</v>
      </c>
      <c r="F39" s="55"/>
      <c r="G39" s="58"/>
      <c r="H39" s="54"/>
      <c r="I39" s="58"/>
      <c r="J39" s="60"/>
    </row>
    <row r="40" spans="1:10" ht="12.75">
      <c r="A40" s="13"/>
      <c r="B40" s="15" t="s">
        <v>27</v>
      </c>
      <c r="C40" s="15"/>
      <c r="D40" s="34">
        <f>E40/1.25</f>
        <v>12000</v>
      </c>
      <c r="E40" s="35">
        <v>15000</v>
      </c>
      <c r="F40" s="55"/>
      <c r="G40" s="59"/>
      <c r="H40" s="60" t="s">
        <v>132</v>
      </c>
      <c r="I40" s="55"/>
      <c r="J40" s="55"/>
    </row>
    <row r="41" spans="1:10" ht="12.75">
      <c r="A41" s="13"/>
      <c r="B41" s="15" t="s">
        <v>28</v>
      </c>
      <c r="C41" s="15"/>
      <c r="D41" s="34">
        <f>E41/1.25</f>
        <v>2000</v>
      </c>
      <c r="E41" s="35">
        <v>2500</v>
      </c>
      <c r="F41" s="55"/>
      <c r="G41" s="60"/>
      <c r="H41" s="60" t="s">
        <v>132</v>
      </c>
      <c r="I41" s="55"/>
      <c r="J41" s="55"/>
    </row>
    <row r="42" spans="1:10" ht="12.75">
      <c r="A42" s="13"/>
      <c r="B42" s="15" t="s">
        <v>29</v>
      </c>
      <c r="C42" s="15"/>
      <c r="D42" s="34">
        <f>E42/1.25</f>
        <v>6909.6</v>
      </c>
      <c r="E42" s="35">
        <v>8637</v>
      </c>
      <c r="F42" s="55"/>
      <c r="G42" s="55"/>
      <c r="H42" s="60" t="s">
        <v>132</v>
      </c>
      <c r="I42" s="55"/>
      <c r="J42" s="55"/>
    </row>
    <row r="43" spans="1:10" ht="12.75">
      <c r="A43" s="13"/>
      <c r="B43" s="15"/>
      <c r="C43" s="15"/>
      <c r="D43" s="3"/>
      <c r="E43" s="31"/>
      <c r="F43" s="55"/>
      <c r="G43" s="55"/>
      <c r="H43" s="55"/>
      <c r="I43" s="55"/>
      <c r="J43" s="55"/>
    </row>
    <row r="44" spans="1:10" ht="24">
      <c r="A44" s="13" t="s">
        <v>36</v>
      </c>
      <c r="B44" s="2" t="s">
        <v>76</v>
      </c>
      <c r="C44" s="2"/>
      <c r="D44" s="3">
        <f>E44/1.25</f>
        <v>22083.128</v>
      </c>
      <c r="E44" s="31">
        <f>SUM(E45:E53)</f>
        <v>27603.91</v>
      </c>
      <c r="F44" s="55"/>
      <c r="G44" s="58"/>
      <c r="H44" s="54"/>
      <c r="I44" s="58"/>
      <c r="J44" s="60"/>
    </row>
    <row r="45" spans="1:10" ht="12.75">
      <c r="A45" s="13"/>
      <c r="B45" s="15" t="s">
        <v>3</v>
      </c>
      <c r="C45" s="15"/>
      <c r="D45" s="34">
        <f aca="true" t="shared" si="2" ref="D45:D53">E45/1.25</f>
        <v>1800</v>
      </c>
      <c r="E45" s="33">
        <v>2250</v>
      </c>
      <c r="F45" s="55"/>
      <c r="G45" s="59"/>
      <c r="H45" s="55" t="s">
        <v>131</v>
      </c>
      <c r="I45" s="55"/>
      <c r="J45" s="55"/>
    </row>
    <row r="46" spans="1:10" ht="12.75">
      <c r="A46" s="13"/>
      <c r="B46" s="15" t="s">
        <v>10</v>
      </c>
      <c r="C46" s="15"/>
      <c r="D46" s="34">
        <f t="shared" si="2"/>
        <v>700</v>
      </c>
      <c r="E46" s="33">
        <v>875</v>
      </c>
      <c r="F46" s="55"/>
      <c r="G46" s="60"/>
      <c r="H46" s="55" t="s">
        <v>131</v>
      </c>
      <c r="I46" s="55"/>
      <c r="J46" s="55"/>
    </row>
    <row r="47" spans="1:10" ht="22.5">
      <c r="A47" s="13"/>
      <c r="B47" s="41" t="s">
        <v>12</v>
      </c>
      <c r="C47" s="41"/>
      <c r="D47" s="34">
        <f t="shared" si="2"/>
        <v>3000</v>
      </c>
      <c r="E47" s="33">
        <v>3750</v>
      </c>
      <c r="F47" s="55"/>
      <c r="G47" s="55"/>
      <c r="H47" s="60" t="s">
        <v>132</v>
      </c>
      <c r="I47" s="55"/>
      <c r="J47" s="55"/>
    </row>
    <row r="48" spans="1:10" ht="22.5">
      <c r="A48" s="13"/>
      <c r="B48" s="42" t="s">
        <v>13</v>
      </c>
      <c r="C48" s="42"/>
      <c r="D48" s="34">
        <f t="shared" si="2"/>
        <v>1600</v>
      </c>
      <c r="E48" s="33">
        <v>2000</v>
      </c>
      <c r="F48" s="55"/>
      <c r="G48" s="55"/>
      <c r="H48" s="60" t="s">
        <v>132</v>
      </c>
      <c r="I48" s="55"/>
      <c r="J48" s="55"/>
    </row>
    <row r="49" spans="1:10" ht="33.75">
      <c r="A49" s="13"/>
      <c r="B49" s="15" t="s">
        <v>58</v>
      </c>
      <c r="C49" s="15"/>
      <c r="D49" s="34">
        <f t="shared" si="2"/>
        <v>1000</v>
      </c>
      <c r="E49" s="33">
        <v>1250</v>
      </c>
      <c r="F49" s="55"/>
      <c r="G49" s="55"/>
      <c r="H49" s="60" t="s">
        <v>132</v>
      </c>
      <c r="I49" s="55"/>
      <c r="J49" s="55"/>
    </row>
    <row r="50" spans="1:10" ht="22.5">
      <c r="A50" s="13"/>
      <c r="B50" s="15" t="s">
        <v>8</v>
      </c>
      <c r="C50" s="15"/>
      <c r="D50" s="34">
        <f t="shared" si="2"/>
        <v>1600</v>
      </c>
      <c r="E50" s="33">
        <v>2000</v>
      </c>
      <c r="F50" s="55"/>
      <c r="G50" s="55"/>
      <c r="H50" s="60" t="s">
        <v>132</v>
      </c>
      <c r="I50" s="55"/>
      <c r="J50" s="55"/>
    </row>
    <row r="51" spans="1:10" ht="12.75">
      <c r="A51" s="13"/>
      <c r="B51" s="15" t="s">
        <v>66</v>
      </c>
      <c r="C51" s="15"/>
      <c r="D51" s="34">
        <f t="shared" si="2"/>
        <v>6000</v>
      </c>
      <c r="E51" s="33">
        <v>7500</v>
      </c>
      <c r="F51" s="55"/>
      <c r="G51" s="55"/>
      <c r="H51" s="55" t="s">
        <v>131</v>
      </c>
      <c r="I51" s="55"/>
      <c r="J51" s="55"/>
    </row>
    <row r="52" spans="1:10" ht="12.75">
      <c r="A52" s="13"/>
      <c r="B52" s="15" t="s">
        <v>68</v>
      </c>
      <c r="C52" s="15"/>
      <c r="D52" s="34">
        <f t="shared" si="2"/>
        <v>1983.128</v>
      </c>
      <c r="E52" s="33">
        <v>2478.91</v>
      </c>
      <c r="F52" s="55"/>
      <c r="G52" s="55"/>
      <c r="H52" s="60" t="s">
        <v>132</v>
      </c>
      <c r="I52" s="55"/>
      <c r="J52" s="55"/>
    </row>
    <row r="53" spans="1:10" ht="12.75">
      <c r="A53" s="13"/>
      <c r="B53" s="29" t="s">
        <v>54</v>
      </c>
      <c r="C53" s="29"/>
      <c r="D53" s="34">
        <f t="shared" si="2"/>
        <v>4400</v>
      </c>
      <c r="E53" s="33">
        <v>5500</v>
      </c>
      <c r="F53" s="55"/>
      <c r="G53" s="55"/>
      <c r="H53" s="60" t="s">
        <v>132</v>
      </c>
      <c r="I53" s="55"/>
      <c r="J53" s="55"/>
    </row>
    <row r="54" spans="1:10" ht="12.75">
      <c r="A54" s="13"/>
      <c r="B54" s="29"/>
      <c r="C54" s="29"/>
      <c r="D54" s="3"/>
      <c r="E54" s="31"/>
      <c r="F54" s="55"/>
      <c r="G54" s="55"/>
      <c r="H54" s="55"/>
      <c r="I54" s="55"/>
      <c r="J54" s="55"/>
    </row>
    <row r="55" spans="1:10" ht="12.75">
      <c r="A55" s="13" t="s">
        <v>37</v>
      </c>
      <c r="B55" s="2" t="s">
        <v>77</v>
      </c>
      <c r="C55" s="2"/>
      <c r="D55" s="3">
        <f aca="true" t="shared" si="3" ref="D55:D60">E55/1.25</f>
        <v>20196</v>
      </c>
      <c r="E55" s="31">
        <f>SUM(E56:E60)</f>
        <v>25245</v>
      </c>
      <c r="F55" s="55"/>
      <c r="G55" s="58"/>
      <c r="H55" s="54"/>
      <c r="I55" s="58"/>
      <c r="J55" s="60"/>
    </row>
    <row r="56" spans="1:10" ht="12.75">
      <c r="A56" s="13"/>
      <c r="B56" s="15" t="s">
        <v>95</v>
      </c>
      <c r="C56" s="15"/>
      <c r="D56" s="34">
        <f t="shared" si="3"/>
        <v>580</v>
      </c>
      <c r="E56" s="33">
        <v>725</v>
      </c>
      <c r="F56" s="55"/>
      <c r="G56" s="59"/>
      <c r="H56" s="60" t="s">
        <v>132</v>
      </c>
      <c r="I56" s="55"/>
      <c r="J56" s="55"/>
    </row>
    <row r="57" spans="1:10" ht="12.75">
      <c r="A57" s="13"/>
      <c r="B57" s="15" t="s">
        <v>96</v>
      </c>
      <c r="C57" s="15"/>
      <c r="D57" s="34">
        <f t="shared" si="3"/>
        <v>1784</v>
      </c>
      <c r="E57" s="33">
        <v>2230</v>
      </c>
      <c r="F57" s="55"/>
      <c r="G57" s="60"/>
      <c r="H57" s="60" t="s">
        <v>132</v>
      </c>
      <c r="I57" s="55"/>
      <c r="J57" s="55"/>
    </row>
    <row r="58" spans="1:10" ht="12.75">
      <c r="A58" s="13"/>
      <c r="B58" s="15" t="s">
        <v>14</v>
      </c>
      <c r="C58" s="15"/>
      <c r="D58" s="34">
        <f t="shared" si="3"/>
        <v>1536</v>
      </c>
      <c r="E58" s="33">
        <v>1920</v>
      </c>
      <c r="F58" s="55"/>
      <c r="G58" s="55"/>
      <c r="H58" s="60" t="s">
        <v>132</v>
      </c>
      <c r="I58" s="55"/>
      <c r="J58" s="55"/>
    </row>
    <row r="59" spans="1:10" ht="22.5">
      <c r="A59" s="13"/>
      <c r="B59" s="15" t="s">
        <v>89</v>
      </c>
      <c r="C59" s="32" t="s">
        <v>152</v>
      </c>
      <c r="D59" s="34">
        <f t="shared" si="3"/>
        <v>10500</v>
      </c>
      <c r="E59" s="33">
        <v>13125</v>
      </c>
      <c r="F59" s="55">
        <v>79810000</v>
      </c>
      <c r="G59" s="58" t="s">
        <v>130</v>
      </c>
      <c r="H59" s="61" t="s">
        <v>132</v>
      </c>
      <c r="I59" s="61" t="s">
        <v>153</v>
      </c>
      <c r="J59" s="61" t="s">
        <v>154</v>
      </c>
    </row>
    <row r="60" spans="1:10" ht="12.75">
      <c r="A60" s="13"/>
      <c r="B60" s="15" t="s">
        <v>90</v>
      </c>
      <c r="C60" s="15"/>
      <c r="D60" s="34">
        <f t="shared" si="3"/>
        <v>5796</v>
      </c>
      <c r="E60" s="33">
        <v>7245</v>
      </c>
      <c r="F60" s="55"/>
      <c r="G60" s="55"/>
      <c r="H60" s="60" t="s">
        <v>132</v>
      </c>
      <c r="I60" s="55"/>
      <c r="J60" s="55"/>
    </row>
    <row r="61" spans="1:10" ht="12.75">
      <c r="A61" s="13"/>
      <c r="B61" s="15"/>
      <c r="C61" s="15"/>
      <c r="D61" s="24"/>
      <c r="E61" s="31"/>
      <c r="F61" s="55"/>
      <c r="G61" s="55"/>
      <c r="H61" s="55"/>
      <c r="I61" s="55"/>
      <c r="J61" s="55"/>
    </row>
    <row r="62" spans="1:10" ht="12.75">
      <c r="A62" s="13" t="s">
        <v>38</v>
      </c>
      <c r="B62" s="2" t="s">
        <v>78</v>
      </c>
      <c r="C62" s="2"/>
      <c r="D62" s="3">
        <f aca="true" t="shared" si="4" ref="D62:D67">E62/1.25</f>
        <v>33523.2</v>
      </c>
      <c r="E62" s="31">
        <f>SUM(E63:E67)</f>
        <v>41904</v>
      </c>
      <c r="F62" s="55"/>
      <c r="G62" s="58"/>
      <c r="H62" s="54"/>
      <c r="I62" s="58"/>
      <c r="J62" s="60"/>
    </row>
    <row r="63" spans="1:10" ht="12.75">
      <c r="A63" s="13"/>
      <c r="B63" s="15" t="s">
        <v>99</v>
      </c>
      <c r="C63" s="15"/>
      <c r="D63" s="34">
        <f t="shared" si="4"/>
        <v>13360</v>
      </c>
      <c r="E63" s="33">
        <v>16700</v>
      </c>
      <c r="F63" s="55"/>
      <c r="G63" s="59"/>
      <c r="H63" s="55" t="s">
        <v>131</v>
      </c>
      <c r="I63" s="55"/>
      <c r="J63" s="55"/>
    </row>
    <row r="64" spans="1:10" ht="22.5">
      <c r="A64" s="13"/>
      <c r="B64" s="15" t="s">
        <v>16</v>
      </c>
      <c r="C64" s="15"/>
      <c r="D64" s="34">
        <f t="shared" si="4"/>
        <v>1248</v>
      </c>
      <c r="E64" s="33">
        <v>1560</v>
      </c>
      <c r="F64" s="55"/>
      <c r="G64" s="60"/>
      <c r="H64" s="55" t="s">
        <v>131</v>
      </c>
      <c r="I64" s="55"/>
      <c r="J64" s="55"/>
    </row>
    <row r="65" spans="1:10" ht="12.75">
      <c r="A65" s="13"/>
      <c r="B65" s="15" t="s">
        <v>7</v>
      </c>
      <c r="C65" s="15"/>
      <c r="D65" s="34">
        <f t="shared" si="4"/>
        <v>2000</v>
      </c>
      <c r="E65" s="33">
        <v>2500</v>
      </c>
      <c r="F65" s="55"/>
      <c r="G65" s="55"/>
      <c r="H65" s="55" t="s">
        <v>131</v>
      </c>
      <c r="I65" s="55"/>
      <c r="J65" s="55"/>
    </row>
    <row r="66" spans="1:10" ht="12.75">
      <c r="A66" s="13"/>
      <c r="B66" s="15" t="s">
        <v>4</v>
      </c>
      <c r="C66" s="15"/>
      <c r="D66" s="34">
        <f t="shared" si="4"/>
        <v>11320</v>
      </c>
      <c r="E66" s="33">
        <v>14150</v>
      </c>
      <c r="F66" s="55"/>
      <c r="G66" s="55"/>
      <c r="H66" s="55" t="s">
        <v>131</v>
      </c>
      <c r="I66" s="55"/>
      <c r="J66" s="55"/>
    </row>
    <row r="67" spans="1:10" ht="12.75">
      <c r="A67" s="13"/>
      <c r="B67" s="15" t="s">
        <v>5</v>
      </c>
      <c r="C67" s="15"/>
      <c r="D67" s="34">
        <f t="shared" si="4"/>
        <v>5595.2</v>
      </c>
      <c r="E67" s="33">
        <v>6994</v>
      </c>
      <c r="F67" s="55"/>
      <c r="G67" s="55"/>
      <c r="H67" s="55" t="s">
        <v>131</v>
      </c>
      <c r="I67" s="55"/>
      <c r="J67" s="55"/>
    </row>
    <row r="68" spans="1:10" ht="12.75">
      <c r="A68" s="13"/>
      <c r="B68" s="15"/>
      <c r="C68" s="15"/>
      <c r="D68" s="3"/>
      <c r="E68" s="31"/>
      <c r="F68" s="55"/>
      <c r="G68" s="55"/>
      <c r="H68" s="55"/>
      <c r="I68" s="55"/>
      <c r="J68" s="55"/>
    </row>
    <row r="69" spans="1:10" ht="12.75">
      <c r="A69" s="13" t="s">
        <v>39</v>
      </c>
      <c r="B69" s="2" t="s">
        <v>6</v>
      </c>
      <c r="C69" s="2"/>
      <c r="D69" s="3">
        <f>E69/1.25</f>
        <v>64724.8</v>
      </c>
      <c r="E69" s="31">
        <f>SUM(E70+E71+E72)</f>
        <v>80906</v>
      </c>
      <c r="F69" s="55"/>
      <c r="G69" s="58"/>
      <c r="H69" s="54"/>
      <c r="I69" s="58"/>
      <c r="J69" s="60"/>
    </row>
    <row r="70" spans="1:10" ht="12.75">
      <c r="A70" s="13"/>
      <c r="B70" s="29" t="s">
        <v>100</v>
      </c>
      <c r="C70" s="2"/>
      <c r="D70" s="34">
        <f aca="true" t="shared" si="5" ref="D70:D75">E70/1.25</f>
        <v>8800</v>
      </c>
      <c r="E70" s="33">
        <v>11000</v>
      </c>
      <c r="F70" s="55"/>
      <c r="G70" s="59"/>
      <c r="H70" s="55" t="s">
        <v>132</v>
      </c>
      <c r="I70" s="55"/>
      <c r="J70" s="55"/>
    </row>
    <row r="71" spans="1:10" ht="12.75">
      <c r="A71" s="65"/>
      <c r="B71" s="29" t="s">
        <v>141</v>
      </c>
      <c r="C71" s="2"/>
      <c r="D71" s="34">
        <f t="shared" si="5"/>
        <v>6324.8</v>
      </c>
      <c r="E71" s="33">
        <v>7906</v>
      </c>
      <c r="F71" s="55"/>
      <c r="G71" s="60"/>
      <c r="H71" s="55" t="s">
        <v>132</v>
      </c>
      <c r="I71" s="55"/>
      <c r="J71" s="55"/>
    </row>
    <row r="72" spans="1:10" ht="12.75">
      <c r="A72" s="13"/>
      <c r="B72" s="15" t="s">
        <v>2</v>
      </c>
      <c r="C72" s="15"/>
      <c r="D72" s="34">
        <f t="shared" si="5"/>
        <v>49600</v>
      </c>
      <c r="E72" s="33">
        <v>62000</v>
      </c>
      <c r="F72" s="55"/>
      <c r="G72" s="55"/>
      <c r="H72" s="55" t="s">
        <v>131</v>
      </c>
      <c r="I72" s="55"/>
      <c r="J72" s="55"/>
    </row>
    <row r="73" spans="1:10" ht="12.75">
      <c r="A73" s="13"/>
      <c r="B73" s="15"/>
      <c r="C73" s="15"/>
      <c r="D73" s="3">
        <f t="shared" si="5"/>
        <v>0</v>
      </c>
      <c r="E73" s="33"/>
      <c r="F73" s="55"/>
      <c r="G73" s="55"/>
      <c r="H73" s="55"/>
      <c r="I73" s="55"/>
      <c r="J73" s="55"/>
    </row>
    <row r="74" spans="1:10" ht="24">
      <c r="A74" s="13" t="s">
        <v>40</v>
      </c>
      <c r="B74" s="2" t="s">
        <v>79</v>
      </c>
      <c r="C74" s="2"/>
      <c r="D74" s="3">
        <f t="shared" si="5"/>
        <v>8800</v>
      </c>
      <c r="E74" s="31">
        <f>SUM(E75)</f>
        <v>11000</v>
      </c>
      <c r="F74" s="55"/>
      <c r="G74" s="58"/>
      <c r="H74" s="54"/>
      <c r="I74" s="58"/>
      <c r="J74" s="60"/>
    </row>
    <row r="75" spans="1:10" ht="12.75">
      <c r="A75" s="13"/>
      <c r="B75" s="29" t="s">
        <v>65</v>
      </c>
      <c r="C75" s="29"/>
      <c r="D75" s="3">
        <f t="shared" si="5"/>
        <v>8800</v>
      </c>
      <c r="E75" s="33">
        <v>11000</v>
      </c>
      <c r="F75" s="55"/>
      <c r="G75" s="59"/>
      <c r="H75" s="55" t="s">
        <v>131</v>
      </c>
      <c r="I75" s="55"/>
      <c r="J75" s="55"/>
    </row>
    <row r="76" spans="1:10" ht="12.75">
      <c r="A76" s="13"/>
      <c r="B76" s="1"/>
      <c r="C76" s="1"/>
      <c r="D76" s="24"/>
      <c r="E76" s="31"/>
      <c r="F76" s="55"/>
      <c r="G76" s="60"/>
      <c r="H76" s="55"/>
      <c r="I76" s="55"/>
      <c r="J76" s="55"/>
    </row>
    <row r="77" spans="1:10" ht="36">
      <c r="A77" s="14" t="s">
        <v>41</v>
      </c>
      <c r="B77" s="2" t="s">
        <v>80</v>
      </c>
      <c r="C77" s="2"/>
      <c r="D77" s="3">
        <f>E77/1.25</f>
        <v>36880</v>
      </c>
      <c r="E77" s="31">
        <f>SUM(E78:E85)</f>
        <v>46100</v>
      </c>
      <c r="F77" s="55"/>
      <c r="G77" s="58"/>
      <c r="H77" s="54"/>
      <c r="I77" s="58"/>
      <c r="J77" s="60"/>
    </row>
    <row r="78" spans="1:10" ht="12.75">
      <c r="A78" s="13"/>
      <c r="B78" s="15" t="s">
        <v>107</v>
      </c>
      <c r="C78" s="15"/>
      <c r="D78" s="34">
        <f aca="true" t="shared" si="6" ref="D78:D85">E78/1.25</f>
        <v>3600</v>
      </c>
      <c r="E78" s="33">
        <v>4500</v>
      </c>
      <c r="F78" s="55"/>
      <c r="G78" s="59"/>
      <c r="H78" s="55"/>
      <c r="I78" s="55"/>
      <c r="J78" s="55"/>
    </row>
    <row r="79" spans="1:10" ht="22.5">
      <c r="A79" s="13"/>
      <c r="B79" s="15" t="s">
        <v>53</v>
      </c>
      <c r="C79" s="15"/>
      <c r="D79" s="34">
        <f t="shared" si="6"/>
        <v>1600</v>
      </c>
      <c r="E79" s="33">
        <v>2000</v>
      </c>
      <c r="F79" s="55"/>
      <c r="G79" s="60"/>
      <c r="H79" s="55"/>
      <c r="I79" s="55"/>
      <c r="J79" s="55"/>
    </row>
    <row r="80" spans="1:10" ht="22.5">
      <c r="A80" s="13"/>
      <c r="B80" s="15" t="s">
        <v>104</v>
      </c>
      <c r="C80" s="15"/>
      <c r="D80" s="34">
        <f t="shared" si="6"/>
        <v>3200</v>
      </c>
      <c r="E80" s="33">
        <v>4000</v>
      </c>
      <c r="F80" s="55"/>
      <c r="G80" s="55"/>
      <c r="H80" s="58" t="s">
        <v>132</v>
      </c>
      <c r="I80" s="55"/>
      <c r="J80" s="55"/>
    </row>
    <row r="81" spans="1:10" ht="45">
      <c r="A81" s="13"/>
      <c r="B81" s="15" t="s">
        <v>123</v>
      </c>
      <c r="C81" s="15"/>
      <c r="D81" s="34">
        <f t="shared" si="6"/>
        <v>12640</v>
      </c>
      <c r="E81" s="33">
        <v>15800</v>
      </c>
      <c r="F81" s="55"/>
      <c r="G81" s="55"/>
      <c r="H81" s="58" t="s">
        <v>132</v>
      </c>
      <c r="I81" s="55"/>
      <c r="J81" s="55"/>
    </row>
    <row r="82" spans="1:10" ht="12.75">
      <c r="A82" s="13"/>
      <c r="B82" s="32" t="s">
        <v>142</v>
      </c>
      <c r="C82" s="32"/>
      <c r="D82" s="34">
        <f t="shared" si="6"/>
        <v>4000</v>
      </c>
      <c r="E82" s="33">
        <v>5000</v>
      </c>
      <c r="F82" s="55"/>
      <c r="G82" s="55"/>
      <c r="H82" s="55" t="s">
        <v>131</v>
      </c>
      <c r="I82" s="55"/>
      <c r="J82" s="55"/>
    </row>
    <row r="83" spans="1:10" ht="12.75">
      <c r="A83" s="13"/>
      <c r="B83" s="32" t="s">
        <v>103</v>
      </c>
      <c r="C83" s="32"/>
      <c r="D83" s="34">
        <f t="shared" si="6"/>
        <v>4800</v>
      </c>
      <c r="E83" s="33">
        <v>6000</v>
      </c>
      <c r="F83" s="55"/>
      <c r="G83" s="55"/>
      <c r="H83" s="55" t="s">
        <v>131</v>
      </c>
      <c r="I83" s="55"/>
      <c r="J83" s="55"/>
    </row>
    <row r="84" spans="1:10" ht="12.75">
      <c r="A84" s="13"/>
      <c r="B84" s="32" t="s">
        <v>69</v>
      </c>
      <c r="C84" s="32"/>
      <c r="D84" s="34">
        <f t="shared" si="6"/>
        <v>1200</v>
      </c>
      <c r="E84" s="33">
        <v>1500</v>
      </c>
      <c r="F84" s="55"/>
      <c r="G84" s="55"/>
      <c r="H84" s="55" t="s">
        <v>132</v>
      </c>
      <c r="I84" s="55"/>
      <c r="J84" s="55"/>
    </row>
    <row r="85" spans="1:10" ht="22.5">
      <c r="A85" s="13"/>
      <c r="B85" s="25" t="s">
        <v>121</v>
      </c>
      <c r="C85" s="25"/>
      <c r="D85" s="34">
        <f t="shared" si="6"/>
        <v>5840</v>
      </c>
      <c r="E85" s="33">
        <v>7300</v>
      </c>
      <c r="F85" s="55"/>
      <c r="G85" s="55"/>
      <c r="H85" s="55" t="s">
        <v>131</v>
      </c>
      <c r="I85" s="55"/>
      <c r="J85" s="55"/>
    </row>
    <row r="86" spans="1:10" ht="12.75">
      <c r="A86" s="13"/>
      <c r="B86" s="25"/>
      <c r="C86" s="25"/>
      <c r="D86" s="24"/>
      <c r="E86" s="31"/>
      <c r="F86" s="55"/>
      <c r="G86" s="55"/>
      <c r="H86" s="55"/>
      <c r="I86" s="55"/>
      <c r="J86" s="55"/>
    </row>
    <row r="87" spans="1:10" ht="12.75">
      <c r="A87" s="13" t="s">
        <v>42</v>
      </c>
      <c r="B87" s="2" t="s">
        <v>81</v>
      </c>
      <c r="C87" s="2"/>
      <c r="D87" s="18">
        <f aca="true" t="shared" si="7" ref="D87:D94">E87/1.25</f>
        <v>25824</v>
      </c>
      <c r="E87" s="18">
        <f>SUM(E88:E94)</f>
        <v>32280</v>
      </c>
      <c r="F87" s="55"/>
      <c r="G87" s="58"/>
      <c r="H87" s="54"/>
      <c r="I87" s="58"/>
      <c r="J87" s="60"/>
    </row>
    <row r="88" spans="1:10" ht="12.75">
      <c r="A88" s="13"/>
      <c r="B88" s="15" t="s">
        <v>63</v>
      </c>
      <c r="C88" s="15"/>
      <c r="D88" s="22">
        <f t="shared" si="7"/>
        <v>9040</v>
      </c>
      <c r="E88" s="33">
        <v>11300</v>
      </c>
      <c r="F88" s="55"/>
      <c r="G88" s="59"/>
      <c r="H88" s="55" t="s">
        <v>131</v>
      </c>
      <c r="I88" s="55"/>
      <c r="J88" s="55"/>
    </row>
    <row r="89" spans="1:10" ht="12.75">
      <c r="A89" s="13"/>
      <c r="B89" s="15" t="s">
        <v>31</v>
      </c>
      <c r="C89" s="15"/>
      <c r="D89" s="22">
        <f t="shared" si="7"/>
        <v>2400</v>
      </c>
      <c r="E89" s="33">
        <v>3000</v>
      </c>
      <c r="F89" s="55"/>
      <c r="G89" s="60"/>
      <c r="H89" s="55" t="s">
        <v>131</v>
      </c>
      <c r="I89" s="55"/>
      <c r="J89" s="55"/>
    </row>
    <row r="90" spans="1:10" ht="22.5">
      <c r="A90" s="13"/>
      <c r="B90" s="15" t="s">
        <v>101</v>
      </c>
      <c r="C90" s="15"/>
      <c r="D90" s="22">
        <f t="shared" si="7"/>
        <v>1760</v>
      </c>
      <c r="E90" s="33">
        <v>2200</v>
      </c>
      <c r="F90" s="55"/>
      <c r="G90" s="55"/>
      <c r="H90" s="55" t="s">
        <v>131</v>
      </c>
      <c r="I90" s="55"/>
      <c r="J90" s="55"/>
    </row>
    <row r="91" spans="1:10" ht="12.75">
      <c r="A91" s="13"/>
      <c r="B91" s="15" t="s">
        <v>102</v>
      </c>
      <c r="C91" s="15"/>
      <c r="D91" s="22">
        <f t="shared" si="7"/>
        <v>4504</v>
      </c>
      <c r="E91" s="33">
        <v>5630</v>
      </c>
      <c r="F91" s="55"/>
      <c r="G91" s="55"/>
      <c r="H91" s="55" t="s">
        <v>131</v>
      </c>
      <c r="I91" s="55"/>
      <c r="J91" s="55"/>
    </row>
    <row r="92" spans="1:10" ht="12.75">
      <c r="A92" s="13"/>
      <c r="B92" s="15" t="s">
        <v>9</v>
      </c>
      <c r="C92" s="15"/>
      <c r="D92" s="22">
        <f t="shared" si="7"/>
        <v>2920</v>
      </c>
      <c r="E92" s="33">
        <v>3650</v>
      </c>
      <c r="F92" s="55"/>
      <c r="G92" s="55"/>
      <c r="H92" s="55" t="s">
        <v>132</v>
      </c>
      <c r="I92" s="55"/>
      <c r="J92" s="55"/>
    </row>
    <row r="93" spans="1:10" ht="22.5">
      <c r="A93" s="13"/>
      <c r="B93" s="15" t="s">
        <v>108</v>
      </c>
      <c r="C93" s="15"/>
      <c r="D93" s="22">
        <f t="shared" si="7"/>
        <v>1884</v>
      </c>
      <c r="E93" s="33">
        <v>2355</v>
      </c>
      <c r="F93" s="55"/>
      <c r="G93" s="55"/>
      <c r="H93" s="55" t="s">
        <v>132</v>
      </c>
      <c r="I93" s="55"/>
      <c r="J93" s="55"/>
    </row>
    <row r="94" spans="1:10" ht="12.75">
      <c r="A94" s="13"/>
      <c r="B94" s="15" t="s">
        <v>35</v>
      </c>
      <c r="C94" s="15"/>
      <c r="D94" s="22">
        <f t="shared" si="7"/>
        <v>3316</v>
      </c>
      <c r="E94" s="33">
        <v>4145</v>
      </c>
      <c r="F94" s="55"/>
      <c r="G94" s="55"/>
      <c r="H94" s="55"/>
      <c r="I94" s="55"/>
      <c r="J94" s="55"/>
    </row>
    <row r="95" spans="1:10" ht="12.75">
      <c r="A95" s="13"/>
      <c r="B95" s="15"/>
      <c r="C95" s="15"/>
      <c r="D95" s="24"/>
      <c r="E95" s="31"/>
      <c r="F95" s="55"/>
      <c r="G95" s="55"/>
      <c r="H95" s="55"/>
      <c r="I95" s="55"/>
      <c r="J95" s="55"/>
    </row>
    <row r="96" spans="1:10" ht="12.75">
      <c r="A96" s="13" t="s">
        <v>43</v>
      </c>
      <c r="B96" s="2" t="s">
        <v>82</v>
      </c>
      <c r="C96" s="2"/>
      <c r="D96" s="18">
        <f>E96/1.25</f>
        <v>13068.8</v>
      </c>
      <c r="E96" s="31">
        <f>SUM(E97:E100)</f>
        <v>16336</v>
      </c>
      <c r="F96" s="55"/>
      <c r="G96" s="58"/>
      <c r="H96" s="54"/>
      <c r="I96" s="58"/>
      <c r="J96" s="60"/>
    </row>
    <row r="97" spans="1:10" ht="12.75">
      <c r="A97" s="13"/>
      <c r="B97" s="15" t="s">
        <v>109</v>
      </c>
      <c r="C97" s="15"/>
      <c r="D97" s="22">
        <f>E97/1.25</f>
        <v>1468.8</v>
      </c>
      <c r="E97" s="33">
        <v>1836</v>
      </c>
      <c r="F97" s="55"/>
      <c r="G97" s="59"/>
      <c r="H97" s="58" t="s">
        <v>132</v>
      </c>
      <c r="I97" s="55"/>
      <c r="J97" s="55"/>
    </row>
    <row r="98" spans="1:10" ht="12.75">
      <c r="A98" s="13"/>
      <c r="B98" s="15" t="s">
        <v>106</v>
      </c>
      <c r="C98" s="15"/>
      <c r="D98" s="22">
        <f>E98/1.25</f>
        <v>800</v>
      </c>
      <c r="E98" s="33">
        <v>1000</v>
      </c>
      <c r="F98" s="55"/>
      <c r="G98" s="60"/>
      <c r="H98" s="58" t="s">
        <v>132</v>
      </c>
      <c r="I98" s="55"/>
      <c r="J98" s="55"/>
    </row>
    <row r="99" spans="1:10" ht="12.75">
      <c r="A99" s="13"/>
      <c r="B99" s="15" t="s">
        <v>105</v>
      </c>
      <c r="C99" s="15"/>
      <c r="D99" s="22">
        <f>E99/1.25</f>
        <v>2400</v>
      </c>
      <c r="E99" s="33">
        <v>3000</v>
      </c>
      <c r="F99" s="55"/>
      <c r="G99" s="55"/>
      <c r="H99" s="58" t="s">
        <v>132</v>
      </c>
      <c r="I99" s="55"/>
      <c r="J99" s="55"/>
    </row>
    <row r="100" spans="1:10" ht="12.75">
      <c r="A100" s="13"/>
      <c r="B100" s="15" t="s">
        <v>122</v>
      </c>
      <c r="C100" s="15"/>
      <c r="D100" s="22">
        <f>E100/1.25</f>
        <v>8400</v>
      </c>
      <c r="E100" s="33">
        <v>10500</v>
      </c>
      <c r="F100" s="55"/>
      <c r="G100" s="55"/>
      <c r="H100" s="61" t="s">
        <v>131</v>
      </c>
      <c r="I100" s="55"/>
      <c r="J100" s="55"/>
    </row>
    <row r="101" spans="1:10" ht="12.75">
      <c r="A101" s="13"/>
      <c r="B101" s="15"/>
      <c r="C101" s="15"/>
      <c r="D101" s="23"/>
      <c r="E101" s="31"/>
      <c r="F101" s="55"/>
      <c r="G101" s="55"/>
      <c r="H101" s="55"/>
      <c r="I101" s="55"/>
      <c r="J101" s="55"/>
    </row>
    <row r="102" spans="1:10" ht="12.75">
      <c r="A102" s="13" t="s">
        <v>44</v>
      </c>
      <c r="B102" s="2" t="s">
        <v>83</v>
      </c>
      <c r="C102" s="2"/>
      <c r="D102" s="18">
        <f>E102/1.25</f>
        <v>13874.056</v>
      </c>
      <c r="E102" s="31">
        <f>SUM(E103)</f>
        <v>17342.57</v>
      </c>
      <c r="F102" s="55"/>
      <c r="G102" s="58"/>
      <c r="H102" s="54"/>
      <c r="I102" s="58"/>
      <c r="J102" s="60"/>
    </row>
    <row r="103" spans="1:10" ht="24">
      <c r="A103" s="13"/>
      <c r="B103" s="1" t="s">
        <v>15</v>
      </c>
      <c r="C103" s="1"/>
      <c r="D103" s="22">
        <f>E103/1.25</f>
        <v>13874.056</v>
      </c>
      <c r="E103" s="33">
        <v>17342.57</v>
      </c>
      <c r="F103" s="55"/>
      <c r="G103" s="59"/>
      <c r="H103" s="55" t="s">
        <v>131</v>
      </c>
      <c r="I103" s="55"/>
      <c r="J103" s="55"/>
    </row>
    <row r="104" spans="1:10" ht="12.75">
      <c r="A104" s="13"/>
      <c r="B104" s="1"/>
      <c r="C104" s="1"/>
      <c r="D104" s="23"/>
      <c r="E104" s="31"/>
      <c r="F104" s="55"/>
      <c r="G104" s="60"/>
      <c r="H104" s="55"/>
      <c r="I104" s="55"/>
      <c r="J104" s="55"/>
    </row>
    <row r="105" spans="1:10" ht="12.75">
      <c r="A105" s="13" t="s">
        <v>45</v>
      </c>
      <c r="B105" s="2" t="s">
        <v>34</v>
      </c>
      <c r="C105" s="2"/>
      <c r="D105" s="18">
        <f>E105/1.25</f>
        <v>24576</v>
      </c>
      <c r="E105" s="31">
        <v>30720</v>
      </c>
      <c r="F105" s="55"/>
      <c r="G105" s="58"/>
      <c r="H105" s="58"/>
      <c r="I105" s="58"/>
      <c r="J105" s="60"/>
    </row>
    <row r="106" spans="1:10" ht="12.75">
      <c r="A106" s="13"/>
      <c r="B106" s="2"/>
      <c r="C106" s="2"/>
      <c r="D106" s="18"/>
      <c r="E106" s="31"/>
      <c r="F106" s="55"/>
      <c r="G106" s="59"/>
      <c r="H106" s="55"/>
      <c r="I106" s="55"/>
      <c r="J106" s="55"/>
    </row>
    <row r="107" spans="1:10" ht="24">
      <c r="A107" s="30" t="s">
        <v>47</v>
      </c>
      <c r="B107" s="43" t="s">
        <v>84</v>
      </c>
      <c r="C107" s="43"/>
      <c r="D107" s="18">
        <f aca="true" t="shared" si="8" ref="D107:D112">E107/1.25</f>
        <v>40752.8</v>
      </c>
      <c r="E107" s="18">
        <f>SUM(E108:E113)</f>
        <v>50941</v>
      </c>
      <c r="F107" s="55"/>
      <c r="G107" s="58"/>
      <c r="H107" s="58"/>
      <c r="I107" s="58"/>
      <c r="J107" s="60"/>
    </row>
    <row r="108" spans="1:10" ht="24">
      <c r="A108" s="30"/>
      <c r="B108" s="44" t="s">
        <v>113</v>
      </c>
      <c r="C108" s="44"/>
      <c r="D108" s="22">
        <f t="shared" si="8"/>
        <v>9652</v>
      </c>
      <c r="E108" s="33">
        <v>12065</v>
      </c>
      <c r="F108" s="55"/>
      <c r="G108" s="59"/>
      <c r="H108" s="55" t="s">
        <v>132</v>
      </c>
      <c r="I108" s="55"/>
      <c r="J108" s="55"/>
    </row>
    <row r="109" spans="1:10" ht="24">
      <c r="A109" s="30"/>
      <c r="B109" s="44" t="s">
        <v>111</v>
      </c>
      <c r="C109" s="44"/>
      <c r="D109" s="22">
        <f t="shared" si="8"/>
        <v>17600</v>
      </c>
      <c r="E109" s="33">
        <v>22000</v>
      </c>
      <c r="F109" s="55"/>
      <c r="G109" s="60"/>
      <c r="H109" s="55" t="s">
        <v>132</v>
      </c>
      <c r="I109" s="55"/>
      <c r="J109" s="55"/>
    </row>
    <row r="110" spans="1:10" ht="12.75">
      <c r="A110" s="30"/>
      <c r="B110" s="44" t="s">
        <v>110</v>
      </c>
      <c r="C110" s="44"/>
      <c r="D110" s="22">
        <f t="shared" si="8"/>
        <v>4000</v>
      </c>
      <c r="E110" s="33">
        <v>5000</v>
      </c>
      <c r="F110" s="55"/>
      <c r="G110" s="55"/>
      <c r="H110" s="55" t="s">
        <v>132</v>
      </c>
      <c r="I110" s="55"/>
      <c r="J110" s="55"/>
    </row>
    <row r="111" spans="1:10" ht="24">
      <c r="A111" s="30"/>
      <c r="B111" s="44" t="s">
        <v>112</v>
      </c>
      <c r="C111" s="44"/>
      <c r="D111" s="22">
        <f t="shared" si="8"/>
        <v>5500.8</v>
      </c>
      <c r="E111" s="33">
        <v>6876</v>
      </c>
      <c r="F111" s="55"/>
      <c r="G111" s="55"/>
      <c r="H111" s="55" t="s">
        <v>132</v>
      </c>
      <c r="I111" s="55"/>
      <c r="J111" s="55"/>
    </row>
    <row r="112" spans="1:10" ht="12.75">
      <c r="A112" s="30"/>
      <c r="B112" s="44" t="s">
        <v>114</v>
      </c>
      <c r="C112" s="44"/>
      <c r="D112" s="22">
        <f t="shared" si="8"/>
        <v>4000</v>
      </c>
      <c r="E112" s="33">
        <v>5000</v>
      </c>
      <c r="F112" s="55"/>
      <c r="G112" s="55"/>
      <c r="H112" s="55" t="s">
        <v>132</v>
      </c>
      <c r="I112" s="55"/>
      <c r="J112" s="55"/>
    </row>
    <row r="113" spans="1:10" ht="12.75">
      <c r="A113" s="30"/>
      <c r="C113" s="44"/>
      <c r="D113" s="22"/>
      <c r="E113" s="33"/>
      <c r="F113" s="55"/>
      <c r="G113" s="55"/>
      <c r="H113" s="55"/>
      <c r="I113" s="55"/>
      <c r="J113" s="55"/>
    </row>
    <row r="114" spans="1:10" ht="12.75">
      <c r="A114" s="30"/>
      <c r="B114" s="44"/>
      <c r="C114" s="44"/>
      <c r="D114" s="22"/>
      <c r="E114" s="31"/>
      <c r="F114" s="55"/>
      <c r="G114" s="55"/>
      <c r="H114" s="55"/>
      <c r="I114" s="55"/>
      <c r="J114" s="55"/>
    </row>
    <row r="115" spans="1:10" ht="12.75">
      <c r="A115" s="30" t="s">
        <v>48</v>
      </c>
      <c r="B115" s="2" t="s">
        <v>85</v>
      </c>
      <c r="C115" s="2"/>
      <c r="D115" s="18">
        <f aca="true" t="shared" si="9" ref="D115:D121">E115/1.25</f>
        <v>119600</v>
      </c>
      <c r="E115" s="18">
        <f>SUM(E116:E121)</f>
        <v>149500</v>
      </c>
      <c r="F115" s="55"/>
      <c r="G115" s="58"/>
      <c r="H115" s="54"/>
      <c r="I115" s="58"/>
      <c r="J115" s="60"/>
    </row>
    <row r="116" spans="1:10" ht="22.5">
      <c r="A116" s="13"/>
      <c r="B116" s="15" t="s">
        <v>30</v>
      </c>
      <c r="C116" s="15" t="s">
        <v>145</v>
      </c>
      <c r="D116" s="22">
        <f t="shared" si="9"/>
        <v>56000</v>
      </c>
      <c r="E116" s="33">
        <v>70000</v>
      </c>
      <c r="F116" s="55">
        <v>39162000</v>
      </c>
      <c r="G116" s="58" t="s">
        <v>130</v>
      </c>
      <c r="H116" s="58" t="s">
        <v>132</v>
      </c>
      <c r="I116" s="55" t="s">
        <v>161</v>
      </c>
      <c r="J116" s="60" t="s">
        <v>139</v>
      </c>
    </row>
    <row r="117" spans="1:10" ht="12.75">
      <c r="A117" s="13"/>
      <c r="B117" s="29" t="s">
        <v>55</v>
      </c>
      <c r="C117" s="29"/>
      <c r="D117" s="22">
        <f t="shared" si="9"/>
        <v>10000</v>
      </c>
      <c r="E117" s="33">
        <v>12500</v>
      </c>
      <c r="F117" s="55"/>
      <c r="G117" s="60"/>
      <c r="H117" s="55"/>
      <c r="I117" s="55"/>
      <c r="J117" s="55"/>
    </row>
    <row r="118" spans="1:10" ht="21.75" customHeight="1">
      <c r="A118" s="13"/>
      <c r="B118" s="29" t="s">
        <v>93</v>
      </c>
      <c r="C118" s="66" t="s">
        <v>146</v>
      </c>
      <c r="D118" s="22">
        <f t="shared" si="9"/>
        <v>10400</v>
      </c>
      <c r="E118" s="33">
        <v>13000</v>
      </c>
      <c r="F118" s="55">
        <v>30230000</v>
      </c>
      <c r="G118" s="58" t="s">
        <v>130</v>
      </c>
      <c r="H118" s="58" t="s">
        <v>132</v>
      </c>
      <c r="I118" s="55" t="s">
        <v>161</v>
      </c>
      <c r="J118" s="60" t="s">
        <v>139</v>
      </c>
    </row>
    <row r="119" spans="1:10" ht="22.5">
      <c r="A119" s="13"/>
      <c r="B119" s="29" t="s">
        <v>94</v>
      </c>
      <c r="C119" s="66" t="s">
        <v>146</v>
      </c>
      <c r="D119" s="22">
        <f t="shared" si="9"/>
        <v>24000</v>
      </c>
      <c r="E119" s="33">
        <v>30000</v>
      </c>
      <c r="F119" s="55">
        <v>30230000</v>
      </c>
      <c r="G119" s="58" t="s">
        <v>130</v>
      </c>
      <c r="H119" s="58" t="s">
        <v>132</v>
      </c>
      <c r="I119" s="55" t="s">
        <v>161</v>
      </c>
      <c r="J119" s="60" t="s">
        <v>139</v>
      </c>
    </row>
    <row r="120" spans="1:10" ht="12.75">
      <c r="A120" s="13"/>
      <c r="B120" s="29" t="s">
        <v>92</v>
      </c>
      <c r="C120" s="29"/>
      <c r="D120" s="22">
        <f t="shared" si="9"/>
        <v>7200</v>
      </c>
      <c r="E120" s="33">
        <v>9000</v>
      </c>
      <c r="F120" s="55"/>
      <c r="G120" s="55"/>
      <c r="H120" s="55"/>
      <c r="I120" s="55"/>
      <c r="J120" s="55"/>
    </row>
    <row r="121" spans="1:10" ht="24">
      <c r="A121" s="13"/>
      <c r="B121" s="29" t="s">
        <v>143</v>
      </c>
      <c r="C121" s="29" t="s">
        <v>147</v>
      </c>
      <c r="D121" s="22">
        <f t="shared" si="9"/>
        <v>12000</v>
      </c>
      <c r="E121" s="33">
        <v>15000</v>
      </c>
      <c r="F121" s="55">
        <v>39120000</v>
      </c>
      <c r="G121" s="58" t="s">
        <v>130</v>
      </c>
      <c r="H121" s="58" t="s">
        <v>132</v>
      </c>
      <c r="I121" s="55" t="s">
        <v>161</v>
      </c>
      <c r="J121" s="60" t="s">
        <v>139</v>
      </c>
    </row>
    <row r="122" spans="1:10" ht="12.75">
      <c r="A122" s="13"/>
      <c r="B122" s="32"/>
      <c r="C122" s="32"/>
      <c r="D122" s="23"/>
      <c r="E122" s="33"/>
      <c r="F122" s="55"/>
      <c r="G122" s="55"/>
      <c r="H122" s="55"/>
      <c r="I122" s="55"/>
      <c r="J122" s="55"/>
    </row>
    <row r="123" spans="1:10" ht="12.75">
      <c r="A123" s="30" t="s">
        <v>49</v>
      </c>
      <c r="B123" s="43" t="s">
        <v>56</v>
      </c>
      <c r="C123" s="43"/>
      <c r="D123" s="18">
        <f>E123/1.25</f>
        <v>15200</v>
      </c>
      <c r="E123" s="31">
        <f>SUM(E124+E125)</f>
        <v>19000</v>
      </c>
      <c r="F123" s="55"/>
      <c r="G123" s="58"/>
      <c r="H123" s="58"/>
      <c r="I123" s="58"/>
      <c r="J123" s="60"/>
    </row>
    <row r="124" spans="1:10" ht="12.75">
      <c r="A124" s="13"/>
      <c r="B124" s="29" t="s">
        <v>115</v>
      </c>
      <c r="C124" s="29"/>
      <c r="D124" s="22">
        <f>E124/1.25</f>
        <v>9600</v>
      </c>
      <c r="E124" s="33">
        <v>12000</v>
      </c>
      <c r="F124" s="55"/>
      <c r="G124" s="59"/>
      <c r="H124" s="58" t="s">
        <v>132</v>
      </c>
      <c r="I124" s="55"/>
      <c r="J124" s="55"/>
    </row>
    <row r="125" spans="1:10" ht="12.75">
      <c r="A125" s="13"/>
      <c r="B125" s="29" t="s">
        <v>120</v>
      </c>
      <c r="C125" s="29"/>
      <c r="D125" s="22">
        <f>E125/1.25</f>
        <v>5600</v>
      </c>
      <c r="E125" s="33">
        <v>7000</v>
      </c>
      <c r="F125" s="55"/>
      <c r="G125" s="60"/>
      <c r="H125" s="58" t="s">
        <v>132</v>
      </c>
      <c r="I125" s="55"/>
      <c r="J125" s="55"/>
    </row>
    <row r="126" spans="1:10" ht="12.75">
      <c r="A126" s="13"/>
      <c r="B126" s="29"/>
      <c r="C126" s="29"/>
      <c r="D126" s="22"/>
      <c r="E126" s="33"/>
      <c r="F126" s="55"/>
      <c r="G126" s="55"/>
      <c r="H126" s="55"/>
      <c r="I126" s="55"/>
      <c r="J126" s="55"/>
    </row>
    <row r="127" spans="1:10" ht="12.75">
      <c r="A127" s="30" t="s">
        <v>57</v>
      </c>
      <c r="B127" s="43" t="s">
        <v>86</v>
      </c>
      <c r="C127" s="43"/>
      <c r="D127" s="22">
        <f aca="true" t="shared" si="10" ref="D127:D133">E127/1.25</f>
        <v>8000</v>
      </c>
      <c r="E127" s="31">
        <v>10000</v>
      </c>
      <c r="F127" s="55"/>
      <c r="G127" s="58"/>
      <c r="H127" s="58" t="s">
        <v>132</v>
      </c>
      <c r="I127" s="58" t="s">
        <v>138</v>
      </c>
      <c r="J127" s="60" t="s">
        <v>139</v>
      </c>
    </row>
    <row r="128" spans="1:10" ht="12.75">
      <c r="A128" s="30"/>
      <c r="B128" s="43"/>
      <c r="C128" s="43"/>
      <c r="D128" s="22"/>
      <c r="E128" s="31"/>
      <c r="F128" s="55"/>
      <c r="G128" s="59"/>
      <c r="H128" s="55"/>
      <c r="I128" s="55"/>
      <c r="J128" s="55"/>
    </row>
    <row r="129" spans="1:10" ht="24">
      <c r="A129" s="30" t="s">
        <v>116</v>
      </c>
      <c r="B129" s="43" t="s">
        <v>117</v>
      </c>
      <c r="C129" s="43"/>
      <c r="D129" s="18">
        <f t="shared" si="10"/>
        <v>48800</v>
      </c>
      <c r="E129" s="31">
        <f>SUM(E130:E133)</f>
        <v>61000</v>
      </c>
      <c r="F129" s="55"/>
      <c r="G129" s="58"/>
      <c r="H129" s="54"/>
      <c r="I129" s="58"/>
      <c r="J129" s="60"/>
    </row>
    <row r="130" spans="1:10" ht="12.75">
      <c r="A130" s="30"/>
      <c r="B130" s="44"/>
      <c r="C130" s="44"/>
      <c r="D130" s="22"/>
      <c r="E130" s="33"/>
      <c r="F130" s="55"/>
      <c r="G130" s="58"/>
      <c r="H130" s="55"/>
      <c r="I130" s="58"/>
      <c r="J130" s="60"/>
    </row>
    <row r="131" spans="1:10" ht="24">
      <c r="A131" s="30"/>
      <c r="B131" s="44" t="s">
        <v>118</v>
      </c>
      <c r="C131" s="67" t="s">
        <v>148</v>
      </c>
      <c r="D131" s="22">
        <f t="shared" si="10"/>
        <v>28000</v>
      </c>
      <c r="E131" s="33">
        <v>35000</v>
      </c>
      <c r="F131" s="55">
        <v>45432113</v>
      </c>
      <c r="G131" s="58" t="s">
        <v>130</v>
      </c>
      <c r="H131" s="54" t="s">
        <v>131</v>
      </c>
      <c r="I131" s="58" t="s">
        <v>163</v>
      </c>
      <c r="J131" s="60" t="s">
        <v>162</v>
      </c>
    </row>
    <row r="132" spans="1:10" ht="12.75">
      <c r="A132" s="30"/>
      <c r="B132" s="44" t="s">
        <v>144</v>
      </c>
      <c r="C132" s="44"/>
      <c r="D132" s="22">
        <f t="shared" si="10"/>
        <v>4800</v>
      </c>
      <c r="E132" s="33">
        <v>6000</v>
      </c>
      <c r="F132" s="55"/>
      <c r="G132" s="58"/>
      <c r="H132" s="55"/>
      <c r="I132" s="58"/>
      <c r="J132" s="60"/>
    </row>
    <row r="133" spans="1:10" ht="24">
      <c r="A133" s="30"/>
      <c r="B133" s="44" t="s">
        <v>119</v>
      </c>
      <c r="C133" s="44" t="s">
        <v>164</v>
      </c>
      <c r="D133" s="22">
        <f t="shared" si="10"/>
        <v>16000</v>
      </c>
      <c r="E133" s="33">
        <v>20000</v>
      </c>
      <c r="F133" s="55">
        <v>45442100</v>
      </c>
      <c r="G133" s="58" t="s">
        <v>130</v>
      </c>
      <c r="H133" s="54" t="s">
        <v>131</v>
      </c>
      <c r="I133" s="58" t="s">
        <v>163</v>
      </c>
      <c r="J133" s="60" t="s">
        <v>162</v>
      </c>
    </row>
    <row r="134" spans="1:5" ht="12.75">
      <c r="A134" s="7"/>
      <c r="B134" s="45"/>
      <c r="C134" s="45"/>
      <c r="D134" s="20"/>
      <c r="E134" s="5"/>
    </row>
    <row r="135" spans="1:5" ht="12.75">
      <c r="A135" s="8"/>
      <c r="B135" s="46" t="s">
        <v>166</v>
      </c>
      <c r="C135" s="46"/>
      <c r="D135" s="21"/>
      <c r="E135" s="4"/>
    </row>
    <row r="136" spans="1:9" ht="21" customHeight="1">
      <c r="A136" s="8"/>
      <c r="B136" s="47" t="s">
        <v>97</v>
      </c>
      <c r="C136" s="47"/>
      <c r="D136" s="21"/>
      <c r="E136" s="4"/>
      <c r="I136" s="26" t="s">
        <v>46</v>
      </c>
    </row>
    <row r="137" spans="1:9" ht="21" customHeight="1">
      <c r="A137" s="8"/>
      <c r="B137" s="47" t="s">
        <v>98</v>
      </c>
      <c r="C137" s="47"/>
      <c r="D137" s="26"/>
      <c r="E137" s="26"/>
      <c r="I137" s="26" t="s">
        <v>165</v>
      </c>
    </row>
    <row r="138" spans="1:5" ht="12.75">
      <c r="A138" s="8"/>
      <c r="B138" s="47"/>
      <c r="C138" s="47"/>
      <c r="D138" s="26"/>
      <c r="E138" s="26"/>
    </row>
    <row r="139" spans="1:5" ht="12.75">
      <c r="A139" s="8"/>
      <c r="B139" s="47"/>
      <c r="C139" s="47"/>
      <c r="D139" s="26"/>
      <c r="E139" s="26"/>
    </row>
    <row r="140" spans="1:5" ht="12.75">
      <c r="A140" s="8"/>
      <c r="B140" s="48"/>
      <c r="C140" s="48"/>
      <c r="D140" s="26"/>
      <c r="E140" s="26"/>
    </row>
    <row r="141" spans="4:5" ht="12.75">
      <c r="D141" s="26"/>
      <c r="E141" s="26"/>
    </row>
    <row r="142" spans="4:5" ht="12.75">
      <c r="D142" s="26"/>
      <c r="E142" s="26"/>
    </row>
    <row r="144" spans="1:5" s="4" customFormat="1" ht="12.75">
      <c r="A144" s="6"/>
      <c r="B144" s="38"/>
      <c r="C144" s="38"/>
      <c r="D144" s="16"/>
      <c r="E144" s="10"/>
    </row>
    <row r="145" spans="1:5" s="4" customFormat="1" ht="12.75">
      <c r="A145" s="6"/>
      <c r="B145" s="38"/>
      <c r="C145" s="38"/>
      <c r="D145" s="16"/>
      <c r="E145" s="9"/>
    </row>
    <row r="146" spans="1:5" s="4" customFormat="1" ht="12.75">
      <c r="A146" s="6"/>
      <c r="B146" s="38"/>
      <c r="C146" s="38"/>
      <c r="D146" s="16"/>
      <c r="E146" s="9"/>
    </row>
    <row r="147" spans="1:5" s="4" customFormat="1" ht="12.75">
      <c r="A147" s="6"/>
      <c r="B147" s="38"/>
      <c r="C147" s="38"/>
      <c r="D147" s="16"/>
      <c r="E147" s="9"/>
    </row>
    <row r="148" spans="1:5" s="4" customFormat="1" ht="12.75">
      <c r="A148" s="6"/>
      <c r="B148" s="38"/>
      <c r="C148" s="38"/>
      <c r="D148" s="16"/>
      <c r="E148" s="9"/>
    </row>
    <row r="161" ht="12.75">
      <c r="E16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2019-01-24T09:19:52Z</cp:lastPrinted>
  <dcterms:created xsi:type="dcterms:W3CDTF">1996-10-14T23:33:28Z</dcterms:created>
  <dcterms:modified xsi:type="dcterms:W3CDTF">2020-02-18T15:17:52Z</dcterms:modified>
  <cp:category/>
  <cp:version/>
  <cp:contentType/>
  <cp:contentStatus/>
</cp:coreProperties>
</file>